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<sst xmlns="http://schemas.openxmlformats.org/spreadsheetml/2006/main" count="106" uniqueCount="73">
  <si>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</si>
  <si>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</si>
  <si>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</si>
  <si>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</si>
  <si>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</si>
  <si>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</si>
  <si>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</si>
  <si>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</si>
  <si>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</si>
  <si>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</si>
  <si>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</si>
  <si>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</si>
  <si>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</si>
  <si>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</si>
  <si>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</si>
  <si>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</si>
  <si>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</si>
  <si>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</si>
  <si>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</si>
  <si>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</si>
  <si>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</si>
  <si>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</si>
  <si>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</si>
  <si>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</si>
  <si>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</si>
  <si>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</si>
  <si>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</si>
  <si>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</si>
  <si>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</si>
  <si>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</si>
  <si>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</si>
  <si>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</si>
  <si>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</si>
  <si>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</si>
  <si>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</si>
  <si>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</si>
  <si>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</si>
  <si>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</si>
  <si>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</si>
  <si>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</si>
  <si>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</si>
  <si>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</si>
  <si>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</si>
  <si>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</si>
  <si>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</si>
  <si>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</si>
  <si>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</si>
  <si>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</si>
  <si>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</si>
  <si>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</si>
  <si>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</si>
  <si>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</si>
  <si>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</si>
  <si>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</si>
  <si>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</si>
  <si>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</si>
  <si>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</si>
  <si>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</si>
  <si>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</si>
  <si>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</si>
  <si>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</si>
  <si>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</si>
  <si>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</si>
  <si>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</si>
  <si>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</si>
  <si>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</si>
  <si>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</si>
  <si>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</si>
  <si>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22.02.2016</t>
  </si>
  <si>
    <r>
      <t xml:space="preserve">станом на 22.02.2016р.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</si>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</sst>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384473"/>
        <c:axId val="36778130"/>
      </c:lineChart>
      <c:catAx>
        <c:axId val="45384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78130"/>
        <c:crosses val="autoZero"/>
        <c:auto val="0"/>
        <c:lblOffset val="100"/>
        <c:tickLblSkip val="1"/>
        <c:noMultiLvlLbl val="0"/>
      </c:catAx>
      <c:valAx>
        <c:axId val="3677813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844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15978627"/>
        <c:axId val="38366508"/>
      </c:lineChart>
      <c:catAx>
        <c:axId val="159786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66508"/>
        <c:crosses val="autoZero"/>
        <c:auto val="0"/>
        <c:lblOffset val="100"/>
        <c:tickLblSkip val="1"/>
        <c:noMultiLvlLbl val="0"/>
      </c:catAx>
      <c:valAx>
        <c:axId val="3836650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786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22.02.2016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407309"/>
        <c:axId val="31624102"/>
      </c:bar3DChart>
      <c:catAx>
        <c:axId val="3940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24102"/>
        <c:crosses val="autoZero"/>
        <c:auto val="1"/>
        <c:lblOffset val="100"/>
        <c:tickLblSkip val="1"/>
        <c:noMultiLvlLbl val="0"/>
      </c:catAx>
      <c:valAx>
        <c:axId val="31624102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730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7743351"/>
        <c:axId val="3036672"/>
      </c:barChart>
      <c:catAx>
        <c:axId val="5774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6672"/>
        <c:crosses val="autoZero"/>
        <c:auto val="1"/>
        <c:lblOffset val="100"/>
        <c:tickLblSkip val="1"/>
        <c:noMultiLvlLbl val="0"/>
      </c:catAx>
      <c:valAx>
        <c:axId val="303667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335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8872577"/>
        <c:axId val="1144378"/>
      </c:barChart>
      <c:catAx>
        <c:axId val="3887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378"/>
        <c:crosses val="autoZero"/>
        <c:auto val="1"/>
        <c:lblOffset val="100"/>
        <c:tickLblSkip val="1"/>
        <c:noMultiLvlLbl val="0"/>
      </c:catAx>
      <c:valAx>
        <c:axId val="114437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7257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5229547"/>
        <c:axId val="27096660"/>
      </c:barChart>
      <c:catAx>
        <c:axId val="652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6660"/>
        <c:crossesAt val="0"/>
        <c:auto val="1"/>
        <c:lblOffset val="100"/>
        <c:tickLblSkip val="1"/>
        <c:noMultiLvlLbl val="0"/>
      </c:catAx>
      <c:valAx>
        <c:axId val="2709666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9547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113 766,5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-13 907,4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- 13 884,3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0">
        <row r="9">
          <cell r="E9">
            <v>60590.265</v>
          </cell>
          <cell r="F9">
            <v>55576.01</v>
          </cell>
        </row>
        <row r="19">
          <cell r="E19">
            <v>12060.4</v>
          </cell>
          <cell r="F19">
            <v>5994.12</v>
          </cell>
        </row>
        <row r="22">
          <cell r="E22">
            <v>3291.6</v>
          </cell>
          <cell r="F22">
            <v>3361.06</v>
          </cell>
        </row>
        <row r="24">
          <cell r="E24">
            <v>20002.82</v>
          </cell>
          <cell r="F24">
            <v>11660.86</v>
          </cell>
        </row>
        <row r="27">
          <cell r="E27">
            <v>26545.24</v>
          </cell>
          <cell r="F27">
            <v>32423.41</v>
          </cell>
        </row>
        <row r="41">
          <cell r="E41">
            <v>1339.015</v>
          </cell>
        </row>
        <row r="44">
          <cell r="F44">
            <v>1303.3</v>
          </cell>
        </row>
        <row r="58">
          <cell r="E58">
            <v>127650.79599999999</v>
          </cell>
          <cell r="F58">
            <v>113766.52000000002</v>
          </cell>
        </row>
        <row r="67">
          <cell r="E67">
            <v>0</v>
          </cell>
          <cell r="F67">
            <v>0.07</v>
          </cell>
        </row>
        <row r="68">
          <cell r="E68">
            <v>1132.4</v>
          </cell>
          <cell r="F68">
            <v>198.89</v>
          </cell>
        </row>
        <row r="69">
          <cell r="E69">
            <v>584.85</v>
          </cell>
          <cell r="F69">
            <v>485.71</v>
          </cell>
        </row>
        <row r="70">
          <cell r="E70">
            <v>2</v>
          </cell>
          <cell r="F70">
            <v>2</v>
          </cell>
        </row>
      </sheetData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60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62</v>
      </c>
      <c r="Q1" s="101"/>
      <c r="R1" s="101"/>
      <c r="S1" s="101"/>
      <c r="T1" s="101"/>
      <c r="U1" s="102"/>
    </row>
    <row r="2" spans="1:21" ht="15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69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AVERAGE(L4:L18)</f>
        <v>3410.261333333334</v>
      </c>
      <c r="P4" s="149">
        <v>0</v>
      </c>
      <c r="Q4" s="150">
        <v>0</v>
      </c>
      <c r="R4" s="151">
        <v>0</v>
      </c>
      <c r="S4" s="152">
        <v>0</v>
      </c>
      <c r="T4" s="153"/>
      <c r="U4" s="154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3410.3</v>
      </c>
      <c r="P5" s="155">
        <v>11.65</v>
      </c>
      <c r="Q5" s="147">
        <v>0</v>
      </c>
      <c r="R5" s="156">
        <v>7.8</v>
      </c>
      <c r="S5" s="157">
        <v>0</v>
      </c>
      <c r="T5" s="158"/>
      <c r="U5" s="154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3410.3</v>
      </c>
      <c r="P6" s="159">
        <v>0</v>
      </c>
      <c r="Q6" s="160">
        <v>0</v>
      </c>
      <c r="R6" s="161">
        <v>0</v>
      </c>
      <c r="S6" s="162">
        <v>0</v>
      </c>
      <c r="T6" s="163"/>
      <c r="U6" s="154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3410.3</v>
      </c>
      <c r="P7" s="155">
        <v>0</v>
      </c>
      <c r="Q7" s="147">
        <v>0</v>
      </c>
      <c r="R7" s="156">
        <v>0</v>
      </c>
      <c r="S7" s="157">
        <v>0</v>
      </c>
      <c r="T7" s="158"/>
      <c r="U7" s="154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3410.3</v>
      </c>
      <c r="P8" s="155">
        <v>0</v>
      </c>
      <c r="Q8" s="147">
        <v>0</v>
      </c>
      <c r="R8" s="156">
        <v>7.5</v>
      </c>
      <c r="S8" s="157">
        <v>0</v>
      </c>
      <c r="T8" s="158"/>
      <c r="U8" s="154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3410.3</v>
      </c>
      <c r="P9" s="155">
        <v>0</v>
      </c>
      <c r="Q9" s="147">
        <v>0</v>
      </c>
      <c r="R9" s="164">
        <v>0</v>
      </c>
      <c r="S9" s="157">
        <v>0</v>
      </c>
      <c r="T9" s="158"/>
      <c r="U9" s="154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3410.3</v>
      </c>
      <c r="P10" s="155">
        <v>0</v>
      </c>
      <c r="Q10" s="147">
        <v>0</v>
      </c>
      <c r="R10" s="156">
        <v>0</v>
      </c>
      <c r="S10" s="157">
        <v>1</v>
      </c>
      <c r="T10" s="158"/>
      <c r="U10" s="154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3410.3</v>
      </c>
      <c r="P11" s="155">
        <v>0</v>
      </c>
      <c r="Q11" s="147">
        <v>0</v>
      </c>
      <c r="R11" s="156">
        <v>0</v>
      </c>
      <c r="S11" s="157">
        <v>0</v>
      </c>
      <c r="T11" s="158"/>
      <c r="U11" s="154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3410.3</v>
      </c>
      <c r="P12" s="155">
        <v>0</v>
      </c>
      <c r="Q12" s="147">
        <v>0</v>
      </c>
      <c r="R12" s="156">
        <v>0</v>
      </c>
      <c r="S12" s="157">
        <v>0</v>
      </c>
      <c r="T12" s="158"/>
      <c r="U12" s="154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3410.3</v>
      </c>
      <c r="P13" s="155">
        <v>0</v>
      </c>
      <c r="Q13" s="147">
        <v>0</v>
      </c>
      <c r="R13" s="156">
        <v>120.54</v>
      </c>
      <c r="S13" s="157">
        <v>0</v>
      </c>
      <c r="T13" s="158"/>
      <c r="U13" s="154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3410.3</v>
      </c>
      <c r="P14" s="155">
        <v>0</v>
      </c>
      <c r="Q14" s="147">
        <v>0</v>
      </c>
      <c r="R14" s="164">
        <v>67.05</v>
      </c>
      <c r="S14" s="157">
        <v>0</v>
      </c>
      <c r="T14" s="158"/>
      <c r="U14" s="154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3410.3</v>
      </c>
      <c r="P15" s="155">
        <v>0</v>
      </c>
      <c r="Q15" s="147">
        <v>0</v>
      </c>
      <c r="R15" s="164">
        <v>0</v>
      </c>
      <c r="S15" s="157">
        <v>0</v>
      </c>
      <c r="T15" s="158"/>
      <c r="U15" s="154">
        <f t="shared" si="2"/>
        <v>0</v>
      </c>
    </row>
    <row r="16" spans="1:21" ht="12.75">
      <c r="A16" s="11">
        <v>42417</v>
      </c>
      <c r="B16" s="147">
        <v>1008.7</v>
      </c>
      <c r="C16" s="148">
        <v>58.5</v>
      </c>
      <c r="D16" s="71">
        <v>10.9</v>
      </c>
      <c r="E16" s="71">
        <v>277.3</v>
      </c>
      <c r="F16" s="89">
        <v>2907</v>
      </c>
      <c r="G16" s="71">
        <v>34.6</v>
      </c>
      <c r="H16" s="71">
        <v>20.5</v>
      </c>
      <c r="I16" s="71">
        <v>0</v>
      </c>
      <c r="J16" s="71">
        <v>0</v>
      </c>
      <c r="K16" s="39">
        <f t="shared" si="0"/>
        <v>74.39999999999955</v>
      </c>
      <c r="L16" s="45">
        <v>4391.9</v>
      </c>
      <c r="M16" s="52">
        <v>2490</v>
      </c>
      <c r="N16" s="4">
        <f>L16/M16</f>
        <v>1.7638152610441766</v>
      </c>
      <c r="O16" s="2">
        <v>3410.3</v>
      </c>
      <c r="P16" s="155">
        <v>138.94</v>
      </c>
      <c r="Q16" s="147">
        <v>0</v>
      </c>
      <c r="R16" s="164">
        <v>0</v>
      </c>
      <c r="S16" s="157">
        <v>0</v>
      </c>
      <c r="T16" s="158"/>
      <c r="U16" s="154">
        <f t="shared" si="2"/>
        <v>138.94</v>
      </c>
    </row>
    <row r="17" spans="1:21" ht="12.75">
      <c r="A17" s="11">
        <v>42418</v>
      </c>
      <c r="B17" s="39">
        <v>1762.85</v>
      </c>
      <c r="C17" s="72">
        <v>154.6</v>
      </c>
      <c r="D17" s="3">
        <v>12.3</v>
      </c>
      <c r="E17" s="3">
        <v>314.4</v>
      </c>
      <c r="F17" s="39">
        <v>2112.4</v>
      </c>
      <c r="G17" s="3">
        <v>17.95</v>
      </c>
      <c r="H17" s="3">
        <v>23.7</v>
      </c>
      <c r="I17" s="3">
        <v>0</v>
      </c>
      <c r="J17" s="3">
        <v>36.73</v>
      </c>
      <c r="K17" s="39">
        <f t="shared" si="0"/>
        <v>80.87</v>
      </c>
      <c r="L17" s="39">
        <v>4515.8</v>
      </c>
      <c r="M17" s="52">
        <v>3800</v>
      </c>
      <c r="N17" s="4">
        <f t="shared" si="1"/>
        <v>1.1883684210526315</v>
      </c>
      <c r="O17" s="2">
        <v>3410.3</v>
      </c>
      <c r="P17" s="155">
        <v>20.4</v>
      </c>
      <c r="Q17" s="147">
        <v>0</v>
      </c>
      <c r="R17" s="164">
        <v>0</v>
      </c>
      <c r="S17" s="157">
        <v>0</v>
      </c>
      <c r="T17" s="158"/>
      <c r="U17" s="154">
        <f t="shared" si="2"/>
        <v>20.4</v>
      </c>
    </row>
    <row r="18" spans="1:21" ht="12.75">
      <c r="A18" s="11">
        <v>42419</v>
      </c>
      <c r="B18" s="39">
        <v>2622.8</v>
      </c>
      <c r="C18" s="72">
        <v>49.4</v>
      </c>
      <c r="D18" s="3">
        <v>42.2</v>
      </c>
      <c r="E18" s="3">
        <v>642.6</v>
      </c>
      <c r="F18" s="39">
        <v>1706.2</v>
      </c>
      <c r="G18" s="3">
        <v>53.4</v>
      </c>
      <c r="H18" s="3">
        <v>8</v>
      </c>
      <c r="I18" s="3">
        <v>0</v>
      </c>
      <c r="J18" s="3">
        <v>16.94</v>
      </c>
      <c r="K18" s="39">
        <f t="shared" si="0"/>
        <v>2.4599999999999547</v>
      </c>
      <c r="L18" s="39">
        <v>5144</v>
      </c>
      <c r="M18" s="39">
        <v>3400</v>
      </c>
      <c r="N18" s="4">
        <f t="shared" si="1"/>
        <v>1.5129411764705882</v>
      </c>
      <c r="O18" s="2">
        <v>3410.3</v>
      </c>
      <c r="P18" s="155">
        <v>5</v>
      </c>
      <c r="Q18" s="147">
        <v>0</v>
      </c>
      <c r="R18" s="156">
        <v>0</v>
      </c>
      <c r="S18" s="157">
        <v>0</v>
      </c>
      <c r="T18" s="158"/>
      <c r="U18" s="154">
        <f t="shared" si="2"/>
        <v>5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3410.3</v>
      </c>
      <c r="P19" s="155"/>
      <c r="Q19" s="147"/>
      <c r="R19" s="156"/>
      <c r="S19" s="157"/>
      <c r="T19" s="158"/>
      <c r="U19" s="154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3410.3</v>
      </c>
      <c r="P20" s="155"/>
      <c r="Q20" s="147"/>
      <c r="R20" s="156"/>
      <c r="S20" s="157"/>
      <c r="T20" s="158"/>
      <c r="U20" s="154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3410.3</v>
      </c>
      <c r="P21" s="165"/>
      <c r="Q21" s="164"/>
      <c r="R21" s="156"/>
      <c r="S21" s="157"/>
      <c r="T21" s="158"/>
      <c r="U21" s="154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3410.3</v>
      </c>
      <c r="P22" s="165"/>
      <c r="Q22" s="164"/>
      <c r="R22" s="156"/>
      <c r="S22" s="157"/>
      <c r="T22" s="158"/>
      <c r="U22" s="154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3410.3</v>
      </c>
      <c r="P23" s="165"/>
      <c r="Q23" s="164"/>
      <c r="R23" s="156"/>
      <c r="S23" s="157"/>
      <c r="T23" s="158"/>
      <c r="U23" s="154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3410.3</v>
      </c>
      <c r="P24" s="165"/>
      <c r="Q24" s="164"/>
      <c r="R24" s="156"/>
      <c r="S24" s="157"/>
      <c r="T24" s="158"/>
      <c r="U24" s="154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25362.649999999998</v>
      </c>
      <c r="C25" s="87">
        <f t="shared" si="3"/>
        <v>433.69999999999993</v>
      </c>
      <c r="D25" s="87">
        <f t="shared" si="3"/>
        <v>311.49999999999994</v>
      </c>
      <c r="E25" s="87">
        <f t="shared" si="3"/>
        <v>2967.95</v>
      </c>
      <c r="F25" s="87">
        <f>SUM(F4:F24)</f>
        <v>19527.9</v>
      </c>
      <c r="G25" s="87">
        <f t="shared" si="3"/>
        <v>566.75</v>
      </c>
      <c r="H25" s="87">
        <f t="shared" si="3"/>
        <v>388.09999999999997</v>
      </c>
      <c r="I25" s="88">
        <f t="shared" si="3"/>
        <v>587.05</v>
      </c>
      <c r="J25" s="88">
        <f t="shared" si="3"/>
        <v>246.47</v>
      </c>
      <c r="K25" s="40">
        <f t="shared" si="3"/>
        <v>761.8499999999996</v>
      </c>
      <c r="L25" s="40">
        <f t="shared" si="3"/>
        <v>51153.920000000006</v>
      </c>
      <c r="M25" s="40">
        <f t="shared" si="3"/>
        <v>65061.3</v>
      </c>
      <c r="N25" s="12">
        <f t="shared" si="1"/>
        <v>0.7862418980254007</v>
      </c>
      <c r="O25" s="2"/>
      <c r="P25" s="166">
        <f>SUM(P4:P24)</f>
        <v>175.99</v>
      </c>
      <c r="Q25" s="166">
        <f>SUM(Q4:Q24)</f>
        <v>0</v>
      </c>
      <c r="R25" s="166">
        <f>SUM(R4:R24)</f>
        <v>202.89</v>
      </c>
      <c r="S25" s="167">
        <f>SUM(S4:S24)</f>
        <v>1</v>
      </c>
      <c r="T25" s="168"/>
      <c r="U25" s="166">
        <f>P25+Q25+S25+R25+T25</f>
        <v>379.88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42422</v>
      </c>
      <c r="Q30" s="126">
        <v>166.35520000000002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42422</v>
      </c>
      <c r="Q40" s="124">
        <v>25580.642299999996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9">
      <selection activeCell="F56" sqref="F56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70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58</v>
      </c>
      <c r="E28" s="143"/>
      <c r="F28" s="144" t="s">
        <v>47</v>
      </c>
      <c r="G28" s="131"/>
      <c r="H28" s="139" t="s">
        <v>57</v>
      </c>
      <c r="I28" s="132"/>
      <c r="J28" s="139"/>
      <c r="K28" s="131"/>
      <c r="L28" s="135" t="s">
        <v>38</v>
      </c>
      <c r="M28" s="136"/>
      <c r="N28" s="137"/>
      <c r="O28" s="129" t="s">
        <v>71</v>
      </c>
      <c r="P28" s="130"/>
    </row>
    <row r="29" spans="1:16" ht="31.5">
      <c r="A29" s="142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25580.642299999996</v>
      </c>
      <c r="B30" s="68">
        <f>'[2]лютий'!$E$68</f>
        <v>1132.4</v>
      </c>
      <c r="C30" s="68">
        <f>'[2]лютий'!$F$68</f>
        <v>198.89</v>
      </c>
      <c r="D30" s="68">
        <f>'[2]лютий'!$E$67</f>
        <v>0</v>
      </c>
      <c r="E30" s="68">
        <f>'[2]лютий'!$F$67</f>
        <v>0.07</v>
      </c>
      <c r="F30" s="68">
        <f>'[2]лютий'!$E$69</f>
        <v>584.85</v>
      </c>
      <c r="G30" s="68">
        <f>'[2]лютий'!$F$69</f>
        <v>485.71</v>
      </c>
      <c r="H30" s="68">
        <f>'[2]лютий'!$E$70</f>
        <v>2</v>
      </c>
      <c r="I30" s="68">
        <f>'[2]лютий'!$F$70</f>
        <v>2</v>
      </c>
      <c r="J30" s="68"/>
      <c r="K30" s="68"/>
      <c r="L30" s="84">
        <f>H30+F30+D30+J30+B30</f>
        <v>1719.25</v>
      </c>
      <c r="M30" s="69">
        <f>C30+E30+G30+I30</f>
        <v>686.67</v>
      </c>
      <c r="N30" s="70">
        <f>M30-L30</f>
        <v>-1032.58</v>
      </c>
      <c r="O30" s="133">
        <f>лютий!Q30</f>
        <v>166.35520000000002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f>'[2]лютий'!$E$9</f>
        <v>60590.265</v>
      </c>
      <c r="C47" s="37">
        <f>'[2]лютий'!$F$9</f>
        <v>55576.01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f>'[2]лютий'!$E$24</f>
        <v>20002.82</v>
      </c>
      <c r="C48" s="15">
        <f>'[2]лютий'!$F$24</f>
        <v>11660.86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f>'[2]лютий'!$E$27</f>
        <v>26545.24</v>
      </c>
      <c r="C49" s="14">
        <f>'[2]лютий'!$F$27</f>
        <v>32423.41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f>'[2]лютий'!$E$22</f>
        <v>3291.6</v>
      </c>
      <c r="C50" s="14">
        <f>'[2]лютий'!$F$22</f>
        <v>3361.06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f>'[2]лютий'!$E$19</f>
        <v>12060.4</v>
      </c>
      <c r="C51" s="14">
        <f>'[2]лютий'!$F$19</f>
        <v>5994.12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f>'[2]лютий'!$E$41</f>
        <v>1339.015</v>
      </c>
      <c r="C52" s="14">
        <f>'[2]лютий'!$F$44</f>
        <v>1303.3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446.1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f>B55-B47-B48-B49-B50-B51-B52-B53</f>
        <v>3221.4559999999883</v>
      </c>
      <c r="C54" s="14">
        <f>C55-C47-C48-C49-C50-C51-C52-C53</f>
        <v>3001.6600000000167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f>'[2]лютий'!$E$58</f>
        <v>127650.79599999999</v>
      </c>
      <c r="C55" s="10">
        <f>'[2]лютий'!$F$58</f>
        <v>113766.52000000002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2016-02-17T09:55:17Z</cp:lastPrinted>
  <dcterms:created xsi:type="dcterms:W3CDTF">2006-11-30T08:16:02Z</dcterms:created>
  <dcterms:modified xsi:type="dcterms:W3CDTF">2016-02-22T10:17:32Z</dcterms:modified>
  <cp:category/>
  <cp:version/>
  <cp:contentType/>
  <cp:contentStatus/>
</cp:coreProperties>
</file>